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75" windowWidth="23670" windowHeight="702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<sst xmlns="http://schemas.openxmlformats.org/spreadsheetml/2006/main" count="7794" uniqueCount="729">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</sst>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2020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724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725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H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27" sqref="W2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2021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Сентябрь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259.789</v>
      </c>
      <c r="G20" s="48">
        <f t="shared" si="0"/>
        <v>100.00399999999999</v>
      </c>
      <c r="H20" s="48">
        <f t="shared" si="0"/>
        <v>58.07</v>
      </c>
      <c r="I20" s="48">
        <f t="shared" si="0"/>
        <v>0</v>
      </c>
      <c r="J20" s="48">
        <f t="shared" si="0"/>
        <v>41.934</v>
      </c>
      <c r="K20" s="48">
        <f t="shared" si="0"/>
        <v>0</v>
      </c>
      <c r="L20" s="48">
        <f t="shared" si="0"/>
        <v>159.785</v>
      </c>
      <c r="M20" s="48">
        <f t="shared" si="0"/>
        <v>112.456</v>
      </c>
      <c r="N20" s="48">
        <f t="shared" si="0"/>
        <v>0</v>
      </c>
      <c r="O20" s="48">
        <f t="shared" si="0"/>
        <v>47.329</v>
      </c>
      <c r="P20" s="48">
        <f t="shared" si="0"/>
        <v>0</v>
      </c>
      <c r="Q20" s="48">
        <f>IF(G20=0,0,T20/G20)</f>
        <v>2.687765542978281</v>
      </c>
      <c r="R20" s="48">
        <f>IF(L20=0,0,U20/L20)</f>
        <v>2.8242590735676063</v>
      </c>
      <c r="S20" s="48">
        <f>SUM(S21:S24)</f>
        <v>720.06154143</v>
      </c>
      <c r="T20" s="48">
        <f>SUM(T21:T24)</f>
        <v>268.78730536</v>
      </c>
      <c r="U20" s="48">
        <f>SUM(U21:U24)</f>
        <v>451.27423607</v>
      </c>
      <c r="V20" s="48">
        <f>SUM(V21:V24)</f>
        <v>0</v>
      </c>
      <c r="W20" s="131">
        <f>SUM(W21:W24)</f>
        <v>720.06154143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236.894</v>
      </c>
      <c r="G22" s="48">
        <f>H22+I22+J22+K22</f>
        <v>80.672</v>
      </c>
      <c r="H22" s="56">
        <v>58.07</v>
      </c>
      <c r="I22" s="56"/>
      <c r="J22" s="56">
        <v>22.602</v>
      </c>
      <c r="K22" s="56"/>
      <c r="L22" s="48">
        <f>M22+N22+O22+P22</f>
        <v>156.222</v>
      </c>
      <c r="M22" s="56">
        <v>112.456</v>
      </c>
      <c r="N22" s="56"/>
      <c r="O22" s="56">
        <v>43.766</v>
      </c>
      <c r="P22" s="56"/>
      <c r="Q22" s="56">
        <v>2.5967</v>
      </c>
      <c r="R22" s="56">
        <v>2.82576</v>
      </c>
      <c r="S22" s="48">
        <f>T22+U22</f>
        <v>650.92686112</v>
      </c>
      <c r="T22" s="56">
        <f>G22*Q22</f>
        <v>209.4809824</v>
      </c>
      <c r="U22" s="56">
        <f>L22*R22</f>
        <v>441.44587872</v>
      </c>
      <c r="V22" s="56">
        <v>0</v>
      </c>
      <c r="W22" s="57">
        <f>S22-V22</f>
        <v>650.92686112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22.895</v>
      </c>
      <c r="G23" s="48">
        <f>H23+I23+J23+K23</f>
        <v>19.332</v>
      </c>
      <c r="H23" s="56"/>
      <c r="I23" s="56"/>
      <c r="J23" s="56">
        <v>19.332</v>
      </c>
      <c r="K23" s="56"/>
      <c r="L23" s="48">
        <f>M23+N23+O23+P23</f>
        <v>3.563</v>
      </c>
      <c r="M23" s="56"/>
      <c r="N23" s="56"/>
      <c r="O23" s="56">
        <v>3.563</v>
      </c>
      <c r="P23" s="56"/>
      <c r="Q23" s="56">
        <v>3.06778</v>
      </c>
      <c r="R23" s="56">
        <v>2.75845</v>
      </c>
      <c r="S23" s="48">
        <f>T23+U23</f>
        <v>69.13468031000001</v>
      </c>
      <c r="T23" s="56">
        <f>G23*Q23</f>
        <v>59.30632296</v>
      </c>
      <c r="U23" s="56">
        <f>L23*R23</f>
        <v>9.82835735</v>
      </c>
      <c r="V23" s="56"/>
      <c r="W23" s="57">
        <f>S23-V23</f>
        <v>69.13468031000001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2021-09-20T09:07:49Z</cp:lastPrinted>
  <dcterms:created xsi:type="dcterms:W3CDTF">2009-01-25T23:42:29Z</dcterms:created>
  <dcterms:modified xsi:type="dcterms:W3CDTF">2021-10-19T11:49:39Z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